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blo\Documents\Freelancer\(Archive)\ftpkevk\"/>
    </mc:Choice>
  </mc:AlternateContent>
  <workbookProtection workbookPassword="CA0D" lockStructure="1"/>
  <bookViews>
    <workbookView showHorizontalScroll="0" showVerticalScroll="0" showSheetTabs="0" xWindow="0" yWindow="0" windowWidth="28800" windowHeight="12300"/>
  </bookViews>
  <sheets>
    <sheet name="Sheet1" sheetId="1" r:id="rId1"/>
  </sheets>
  <definedNames>
    <definedName name="A_count">Sheet1!$Z$17</definedName>
    <definedName name="A_fifth">Sheet1!$Y$25:$Z$25</definedName>
    <definedName name="A_first">Sheet1!$Y$21:$Z$21</definedName>
    <definedName name="A_fourth">Sheet1!$Y$24:$Z$24</definedName>
    <definedName name="A_second">Sheet1!$Y$22:$Z$22</definedName>
    <definedName name="A_sixth">Sheet1!$Y$26:$Z$26</definedName>
    <definedName name="A_third">Sheet1!$Y$23:$Z$23</definedName>
    <definedName name="Deposit">Sheet1!$O$10:$O$15</definedName>
    <definedName name="Deposit_Aggregated">Sheet1!$AB$10:$AB$15</definedName>
    <definedName name="Deposit_Options">Sheet1!$AB$21:$AB$39</definedName>
    <definedName name="Fines">Sheet1!$D$10:$H$15</definedName>
    <definedName name="Fines21">Sheet1!$AG$10</definedName>
    <definedName name="Fines22">Sheet1!$AG$11</definedName>
    <definedName name="Fines23">Sheet1!$AG$12</definedName>
    <definedName name="Fines24">Sheet1!$AG$13</definedName>
    <definedName name="Fines25">Sheet1!$AG$14</definedName>
    <definedName name="Fines26">Sheet1!$AG$15</definedName>
    <definedName name="Fines31">Sheet1!$AI$10</definedName>
    <definedName name="Fines32">Sheet1!$AI$11</definedName>
    <definedName name="Fines33">Sheet1!$AI$12</definedName>
    <definedName name="Fines34">Sheet1!$AI$13</definedName>
    <definedName name="Fines35">Sheet1!$AI$14</definedName>
    <definedName name="Fines36">Sheet1!$AI$15</definedName>
    <definedName name="Fines41">Sheet1!$AK$10</definedName>
    <definedName name="Fines42">Sheet1!$AK$11</definedName>
    <definedName name="Fines43">Sheet1!$AK$12</definedName>
    <definedName name="Fines44">Sheet1!$AK$13</definedName>
    <definedName name="Fines45">Sheet1!$AK$14</definedName>
    <definedName name="Fines46">Sheet1!$AK$15</definedName>
    <definedName name="L_count">Sheet1!$Y$17</definedName>
    <definedName name="L_fifth">Sheet1!$W$25:$X$25</definedName>
    <definedName name="L_first">Sheet1!$W$21:$X$21</definedName>
    <definedName name="L_fourth">Sheet1!$W$24:$X$24</definedName>
    <definedName name="L_second">Sheet1!$W$22:$X$22</definedName>
    <definedName name="L_sixth">Sheet1!$W$26:$X$26</definedName>
    <definedName name="L_third">Sheet1!$W$23:$X$23</definedName>
    <definedName name="Libel">Sheet1!$J$10:$K$15</definedName>
    <definedName name="Libel_Aggregated">Sheet1!$Y$10:$Z$15</definedName>
    <definedName name="Prison1">Sheet1!$AM$10</definedName>
    <definedName name="Prison2">Sheet1!$AM$11</definedName>
    <definedName name="Prison3">Sheet1!$AM$12</definedName>
    <definedName name="Prison4">Sheet1!$AM$13</definedName>
    <definedName name="Prison5">Sheet1!$AM$14</definedName>
    <definedName name="Prison6">Sheet1!$AM$15</definedName>
    <definedName name="Win_Target">Sheet1!$T$3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R14" i="1"/>
  <c r="R13" i="1"/>
  <c r="R12" i="1"/>
  <c r="R11" i="1"/>
  <c r="R10" i="1"/>
  <c r="Z28" i="1" l="1"/>
  <c r="X28" i="1"/>
  <c r="X10" i="1" l="1"/>
  <c r="X11" i="1"/>
  <c r="X12" i="1"/>
  <c r="X13" i="1"/>
  <c r="X14" i="1"/>
  <c r="X15" i="1"/>
  <c r="W11" i="1"/>
  <c r="W12" i="1"/>
  <c r="W13" i="1"/>
  <c r="W14" i="1"/>
  <c r="W15" i="1"/>
  <c r="W10" i="1"/>
  <c r="Z27" i="1"/>
  <c r="X27" i="1"/>
  <c r="Z22" i="1" l="1"/>
  <c r="X22" i="1"/>
  <c r="Z25" i="1"/>
  <c r="Z24" i="1"/>
  <c r="Z21" i="1"/>
  <c r="Z23" i="1"/>
  <c r="Z26" i="1"/>
  <c r="X25" i="1"/>
  <c r="X24" i="1"/>
  <c r="X21" i="1"/>
  <c r="X23" i="1"/>
  <c r="X26" i="1"/>
  <c r="AF11" i="1" l="1"/>
  <c r="AG11" i="1" s="1"/>
  <c r="AH11" i="1"/>
  <c r="AI11" i="1" s="1"/>
  <c r="AJ11" i="1"/>
  <c r="AK11" i="1" s="1"/>
  <c r="AL11" i="1"/>
  <c r="AM11" i="1" s="1"/>
  <c r="AF12" i="1"/>
  <c r="AG12" i="1" s="1"/>
  <c r="AH12" i="1"/>
  <c r="AI12" i="1" s="1"/>
  <c r="AJ12" i="1"/>
  <c r="AK12" i="1" s="1"/>
  <c r="AL12" i="1"/>
  <c r="AM12" i="1" s="1"/>
  <c r="AF13" i="1"/>
  <c r="AG13" i="1" s="1"/>
  <c r="AH13" i="1"/>
  <c r="AI13" i="1" s="1"/>
  <c r="AJ13" i="1"/>
  <c r="AK13" i="1" s="1"/>
  <c r="AL13" i="1"/>
  <c r="AM13" i="1" s="1"/>
  <c r="AF14" i="1"/>
  <c r="AG14" i="1" s="1"/>
  <c r="AH14" i="1"/>
  <c r="AI14" i="1" s="1"/>
  <c r="AJ14" i="1"/>
  <c r="AK14" i="1" s="1"/>
  <c r="AL14" i="1"/>
  <c r="AM14" i="1" s="1"/>
  <c r="AF15" i="1"/>
  <c r="AG15" i="1" s="1"/>
  <c r="AH15" i="1"/>
  <c r="AI15" i="1" s="1"/>
  <c r="AJ15" i="1"/>
  <c r="AK15" i="1" s="1"/>
  <c r="AL15" i="1"/>
  <c r="AM15" i="1" s="1"/>
  <c r="AL10" i="1"/>
  <c r="AM10" i="1" s="1"/>
  <c r="AJ10" i="1"/>
  <c r="AK10" i="1" s="1"/>
  <c r="AH10" i="1"/>
  <c r="AI10" i="1" s="1"/>
  <c r="AF10" i="1"/>
  <c r="AG10" i="1" s="1"/>
  <c r="T11" i="1" l="1"/>
  <c r="T12" i="1"/>
  <c r="T13" i="1"/>
  <c r="T14" i="1"/>
  <c r="T15" i="1"/>
  <c r="T10" i="1"/>
  <c r="Z17" i="1" l="1"/>
  <c r="Y17" i="1"/>
</calcChain>
</file>

<file path=xl/sharedStrings.xml><?xml version="1.0" encoding="utf-8"?>
<sst xmlns="http://schemas.openxmlformats.org/spreadsheetml/2006/main" count="54" uniqueCount="31">
  <si>
    <t xml:space="preserve"> </t>
  </si>
  <si>
    <t>F</t>
  </si>
  <si>
    <t>L</t>
  </si>
  <si>
    <t>A</t>
  </si>
  <si>
    <t>$</t>
  </si>
  <si>
    <t>DEPOSIT</t>
  </si>
  <si>
    <t>NAME</t>
  </si>
  <si>
    <t>LIBEL</t>
  </si>
  <si>
    <t>TOTAL $</t>
  </si>
  <si>
    <t>Deposit</t>
  </si>
  <si>
    <t>count</t>
  </si>
  <si>
    <t>match</t>
  </si>
  <si>
    <t>ALL AMOUNTS ARE IN THOUSANDS (k)</t>
  </si>
  <si>
    <t>ONE MILLION (1,000,000) = 1,000</t>
  </si>
  <si>
    <t>ENTER WINNING TARGET HERE</t>
  </si>
  <si>
    <t>menu</t>
  </si>
  <si>
    <t>fines</t>
  </si>
  <si>
    <t>Player #1</t>
  </si>
  <si>
    <t>Player #2</t>
  </si>
  <si>
    <t>Player #3</t>
  </si>
  <si>
    <t>Player #4</t>
  </si>
  <si>
    <t>Player #5</t>
  </si>
  <si>
    <t>Player #6</t>
  </si>
  <si>
    <t>$ TO WIN</t>
  </si>
  <si>
    <t>REWARD</t>
  </si>
  <si>
    <t>JAIL</t>
  </si>
  <si>
    <t>Winner</t>
  </si>
  <si>
    <t>Enter Below</t>
  </si>
  <si>
    <t>F  I  N  E  S</t>
  </si>
  <si>
    <r>
      <rPr>
        <b/>
        <sz val="72"/>
        <color theme="0"/>
        <rFont val="Calibri"/>
        <family val="2"/>
        <scheme val="minor"/>
      </rPr>
      <t>ez-FRAUD</t>
    </r>
    <r>
      <rPr>
        <b/>
        <vertAlign val="superscript"/>
        <sz val="48"/>
        <color theme="0"/>
        <rFont val="Calibri"/>
        <family val="2"/>
        <scheme val="minor"/>
      </rPr>
      <t>TM</t>
    </r>
  </si>
  <si>
    <t>fraud@kandigames90.com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</si>
</sst>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36"/>
      <color rgb="FF00B050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2"/>
      <color theme="0"/>
      <name val="Calibri"/>
      <family val="2"/>
      <scheme val="minor"/>
    </font>
    <font>
      <b/>
      <sz val="72"/>
      <color theme="0"/>
      <name val="Calibri"/>
      <family val="2"/>
      <scheme val="minor"/>
    </font>
    <font>
      <b/>
      <vertAlign val="superscript"/>
      <sz val="4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thin">
        <color rgb="FFFF0000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3" fontId="18" fillId="6" borderId="40" xfId="0" applyNumberFormat="1" applyFont="1" applyFill="1" applyBorder="1" applyAlignment="1">
      <alignment horizontal="center" vertical="center"/>
    </xf>
    <xf numFmtId="3" fontId="18" fillId="6" borderId="42" xfId="0" applyNumberFormat="1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0" fillId="0" borderId="0" xfId="0" applyFill="1"/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31" xfId="0" applyFont="1" applyFill="1" applyBorder="1" applyAlignment="1" applyProtection="1">
      <alignment horizontal="center"/>
      <protection locked="0"/>
    </xf>
    <xf numFmtId="0" fontId="9" fillId="0" borderId="3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Alignment="1" applyProtection="1">
      <alignment horizontal="center"/>
      <protection locked="0"/>
    </xf>
    <xf numFmtId="0" fontId="9" fillId="0" borderId="30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0" fillId="10" borderId="13" xfId="0" applyFill="1" applyBorder="1" applyAlignment="1"/>
    <xf numFmtId="0" fontId="0" fillId="10" borderId="14" xfId="0" applyFill="1" applyBorder="1" applyAlignment="1"/>
    <xf numFmtId="0" fontId="0" fillId="10" borderId="16" xfId="0" applyFill="1" applyBorder="1" applyAlignment="1"/>
    <xf numFmtId="0" fontId="0" fillId="10" borderId="0" xfId="0" applyFill="1" applyBorder="1" applyAlignment="1"/>
    <xf numFmtId="0" fontId="0" fillId="10" borderId="16" xfId="0" applyFill="1" applyBorder="1"/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/>
    <xf numFmtId="0" fontId="0" fillId="10" borderId="15" xfId="0" applyFill="1" applyBorder="1" applyAlignment="1"/>
    <xf numFmtId="0" fontId="14" fillId="10" borderId="0" xfId="0" applyFont="1" applyFill="1" applyBorder="1" applyAlignment="1">
      <alignment horizontal="left" vertical="center"/>
    </xf>
    <xf numFmtId="0" fontId="0" fillId="10" borderId="0" xfId="0" applyFill="1" applyBorder="1" applyAlignment="1">
      <alignment horizontal="right"/>
    </xf>
    <xf numFmtId="0" fontId="14" fillId="10" borderId="0" xfId="0" applyFont="1" applyFill="1" applyBorder="1" applyAlignment="1">
      <alignment horizontal="right" vertical="center"/>
    </xf>
    <xf numFmtId="0" fontId="2" fillId="10" borderId="0" xfId="0" applyFont="1" applyFill="1" applyBorder="1" applyAlignment="1">
      <alignment horizontal="center" vertical="center"/>
    </xf>
    <xf numFmtId="0" fontId="0" fillId="10" borderId="17" xfId="0" applyFill="1" applyBorder="1" applyAlignment="1"/>
    <xf numFmtId="0" fontId="1" fillId="10" borderId="0" xfId="0" applyFont="1" applyFill="1" applyBorder="1" applyAlignment="1">
      <alignment horizontal="center" vertical="center"/>
    </xf>
    <xf numFmtId="0" fontId="0" fillId="10" borderId="17" xfId="0" applyFill="1" applyBorder="1"/>
    <xf numFmtId="0" fontId="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 textRotation="255"/>
    </xf>
    <xf numFmtId="0" fontId="4" fillId="10" borderId="0" xfId="0" applyFont="1" applyFill="1" applyBorder="1" applyAlignment="1">
      <alignment horizontal="center" vertical="center" textRotation="255"/>
    </xf>
    <xf numFmtId="0" fontId="4" fillId="10" borderId="0" xfId="0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8" xfId="0" applyFill="1" applyBorder="1"/>
    <xf numFmtId="0" fontId="6" fillId="10" borderId="0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0" fillId="10" borderId="0" xfId="0" applyFill="1"/>
    <xf numFmtId="0" fontId="0" fillId="10" borderId="17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19" xfId="0" applyFill="1" applyBorder="1"/>
    <xf numFmtId="0" fontId="1" fillId="10" borderId="19" xfId="0" applyFont="1" applyFill="1" applyBorder="1" applyAlignment="1">
      <alignment horizontal="center" vertical="center"/>
    </xf>
    <xf numFmtId="0" fontId="0" fillId="10" borderId="20" xfId="0" applyFill="1" applyBorder="1"/>
    <xf numFmtId="0" fontId="18" fillId="10" borderId="0" xfId="0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 vertical="center"/>
    </xf>
    <xf numFmtId="0" fontId="27" fillId="10" borderId="19" xfId="0" quotePrefix="1" applyFont="1" applyFill="1" applyBorder="1" applyAlignment="1">
      <alignment vertical="top"/>
    </xf>
    <xf numFmtId="0" fontId="18" fillId="11" borderId="5" xfId="0" applyFont="1" applyFill="1" applyBorder="1" applyAlignment="1" applyProtection="1">
      <alignment horizontal="center" vertical="center"/>
      <protection locked="0"/>
    </xf>
    <xf numFmtId="0" fontId="18" fillId="11" borderId="26" xfId="0" applyFont="1" applyFill="1" applyBorder="1" applyAlignment="1" applyProtection="1">
      <alignment horizontal="center" vertical="center"/>
      <protection locked="0"/>
    </xf>
    <xf numFmtId="0" fontId="18" fillId="11" borderId="0" xfId="0" applyFont="1" applyFill="1" applyBorder="1" applyAlignment="1" applyProtection="1">
      <alignment horizontal="center" vertical="center"/>
      <protection locked="0"/>
    </xf>
    <xf numFmtId="0" fontId="18" fillId="11" borderId="9" xfId="0" applyFont="1" applyFill="1" applyBorder="1" applyAlignment="1" applyProtection="1">
      <alignment horizontal="center" vertical="center"/>
      <protection locked="0"/>
    </xf>
    <xf numFmtId="0" fontId="18" fillId="11" borderId="21" xfId="0" applyFont="1" applyFill="1" applyBorder="1" applyAlignment="1" applyProtection="1">
      <alignment horizontal="center" vertical="center"/>
      <protection locked="0"/>
    </xf>
    <xf numFmtId="0" fontId="18" fillId="11" borderId="22" xfId="0" applyFont="1" applyFill="1" applyBorder="1" applyAlignment="1" applyProtection="1">
      <alignment horizontal="center" vertical="center"/>
      <protection locked="0"/>
    </xf>
    <xf numFmtId="0" fontId="18" fillId="11" borderId="24" xfId="0" applyFont="1" applyFill="1" applyBorder="1" applyAlignment="1" applyProtection="1">
      <alignment horizontal="center" vertical="center"/>
      <protection locked="0"/>
    </xf>
    <xf numFmtId="0" fontId="18" fillId="11" borderId="25" xfId="0" applyFont="1" applyFill="1" applyBorder="1" applyAlignment="1" applyProtection="1">
      <alignment horizontal="center" vertical="center"/>
      <protection locked="0"/>
    </xf>
    <xf numFmtId="0" fontId="18" fillId="11" borderId="6" xfId="0" applyFont="1" applyFill="1" applyBorder="1" applyAlignment="1" applyProtection="1">
      <alignment horizontal="center" vertical="center"/>
      <protection locked="0"/>
    </xf>
    <xf numFmtId="0" fontId="18" fillId="11" borderId="27" xfId="0" applyFont="1" applyFill="1" applyBorder="1" applyAlignment="1" applyProtection="1">
      <alignment horizontal="center" vertical="center"/>
      <protection locked="0"/>
    </xf>
    <xf numFmtId="0" fontId="18" fillId="11" borderId="7" xfId="0" applyFont="1" applyFill="1" applyBorder="1" applyAlignment="1" applyProtection="1">
      <alignment horizontal="center" vertical="center"/>
      <protection locked="0"/>
    </xf>
    <xf numFmtId="0" fontId="18" fillId="11" borderId="10" xfId="0" applyFont="1" applyFill="1" applyBorder="1" applyAlignment="1" applyProtection="1">
      <alignment horizontal="center" vertical="center"/>
      <protection locked="0"/>
    </xf>
    <xf numFmtId="0" fontId="18" fillId="11" borderId="31" xfId="0" applyFont="1" applyFill="1" applyBorder="1" applyAlignment="1" applyProtection="1">
      <alignment horizontal="center"/>
      <protection locked="0"/>
    </xf>
    <xf numFmtId="0" fontId="19" fillId="11" borderId="32" xfId="0" applyNumberFormat="1" applyFont="1" applyFill="1" applyBorder="1" applyAlignment="1" applyProtection="1">
      <alignment horizontal="center"/>
      <protection locked="0"/>
    </xf>
    <xf numFmtId="0" fontId="18" fillId="11" borderId="21" xfId="0" applyFont="1" applyFill="1" applyBorder="1" applyAlignment="1" applyProtection="1">
      <alignment horizontal="center"/>
      <protection locked="0"/>
    </xf>
    <xf numFmtId="0" fontId="19" fillId="11" borderId="23" xfId="0" applyNumberFormat="1" applyFont="1" applyFill="1" applyBorder="1" applyAlignment="1" applyProtection="1">
      <alignment horizontal="center" vertical="center"/>
      <protection locked="0"/>
    </xf>
    <xf numFmtId="0" fontId="18" fillId="11" borderId="21" xfId="0" applyNumberFormat="1" applyFont="1" applyFill="1" applyBorder="1" applyAlignment="1" applyProtection="1">
      <alignment horizontal="center" vertical="center"/>
      <protection locked="0"/>
    </xf>
    <xf numFmtId="0" fontId="19" fillId="11" borderId="23" xfId="0" applyNumberFormat="1" applyFont="1" applyFill="1" applyBorder="1" applyAlignment="1" applyProtection="1">
      <alignment horizontal="center"/>
      <protection locked="0"/>
    </xf>
    <xf numFmtId="0" fontId="18" fillId="11" borderId="29" xfId="0" applyFont="1" applyFill="1" applyBorder="1" applyAlignment="1" applyProtection="1">
      <alignment horizontal="center"/>
      <protection locked="0"/>
    </xf>
    <xf numFmtId="0" fontId="19" fillId="11" borderId="30" xfId="0" applyNumberFormat="1" applyFont="1" applyFill="1" applyBorder="1" applyAlignment="1" applyProtection="1">
      <alignment horizontal="center"/>
      <protection locked="0"/>
    </xf>
    <xf numFmtId="0" fontId="19" fillId="11" borderId="39" xfId="0" applyFont="1" applyFill="1" applyBorder="1" applyAlignment="1" applyProtection="1">
      <alignment horizontal="center" vertical="center"/>
      <protection locked="0"/>
    </xf>
    <xf numFmtId="0" fontId="19" fillId="11" borderId="38" xfId="0" applyFont="1" applyFill="1" applyBorder="1" applyAlignment="1" applyProtection="1">
      <alignment horizontal="center" vertical="center"/>
      <protection locked="0"/>
    </xf>
    <xf numFmtId="0" fontId="19" fillId="11" borderId="6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center" vertical="top"/>
    </xf>
    <xf numFmtId="0" fontId="18" fillId="11" borderId="21" xfId="0" applyNumberFormat="1" applyFont="1" applyFill="1" applyBorder="1" applyAlignment="1" applyProtection="1">
      <alignment horizontal="center"/>
      <protection locked="0"/>
    </xf>
    <xf numFmtId="0" fontId="28" fillId="10" borderId="0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46" xfId="0" applyFill="1" applyBorder="1" applyAlignment="1"/>
    <xf numFmtId="0" fontId="0" fillId="10" borderId="47" xfId="0" applyFill="1" applyBorder="1" applyAlignment="1"/>
    <xf numFmtId="0" fontId="25" fillId="10" borderId="14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3" fontId="18" fillId="2" borderId="36" xfId="0" applyNumberFormat="1" applyFont="1" applyFill="1" applyBorder="1" applyAlignment="1" applyProtection="1">
      <alignment horizontal="center" vertical="center"/>
      <protection locked="0"/>
    </xf>
    <xf numFmtId="3" fontId="18" fillId="2" borderId="48" xfId="0" applyNumberFormat="1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0" fillId="3" borderId="7" xfId="0" applyFill="1" applyBorder="1" applyAlignment="1"/>
    <xf numFmtId="0" fontId="10" fillId="2" borderId="2" xfId="0" applyFont="1" applyFill="1" applyBorder="1" applyAlignment="1">
      <alignment horizontal="center" vertical="center" textRotation="255"/>
    </xf>
    <xf numFmtId="0" fontId="7" fillId="0" borderId="3" xfId="0" applyFont="1" applyBorder="1" applyAlignment="1"/>
    <xf numFmtId="0" fontId="7" fillId="0" borderId="4" xfId="0" applyFont="1" applyBorder="1" applyAlignment="1"/>
    <xf numFmtId="0" fontId="8" fillId="10" borderId="7" xfId="0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 textRotation="255"/>
    </xf>
    <xf numFmtId="0" fontId="22" fillId="0" borderId="43" xfId="0" applyFont="1" applyBorder="1" applyAlignment="1">
      <alignment horizontal="center" vertical="center" textRotation="255"/>
    </xf>
    <xf numFmtId="0" fontId="22" fillId="0" borderId="44" xfId="0" applyFont="1" applyBorder="1" applyAlignment="1">
      <alignment horizontal="center" vertical="center" textRotation="255"/>
    </xf>
    <xf numFmtId="0" fontId="12" fillId="2" borderId="39" xfId="0" applyFont="1" applyFill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4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00B050"/>
      </font>
    </dxf>
  </dxfs>
  <tableStyles count="0" defaultTableStyle="TableStyleMedium2" defaultPivotStyle="PivotStyleLight16"/>
  <colors>
    <mruColors>
      <color rgb="FFFFFFCC"/>
      <color rgb="FFFFFFFF"/>
      <color rgb="FFE6E6E6"/>
      <color rgb="FFE9E9E9"/>
      <color rgb="FFEBEBEB"/>
      <color rgb="FFEAEAEA"/>
      <color rgb="FFFFCCFF"/>
      <color rgb="FF99FF99"/>
      <color rgb="FF99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16</xdr:row>
      <xdr:rowOff>0</xdr:rowOff>
    </xdr:from>
    <xdr:to>
      <xdr:col>19</xdr:col>
      <xdr:colOff>571500</xdr:colOff>
      <xdr:row>17</xdr:row>
      <xdr:rowOff>238125</xdr:rowOff>
    </xdr:to>
    <xdr:sp macro="[0]!Reset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91425" y="3390900"/>
          <a:ext cx="1409700" cy="552450"/>
        </a:xfrm>
        <a:prstGeom prst="roundRect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RESET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9"/>
  <sheetViews>
    <sheetView showRowColHeaders="0" tabSelected="1" zoomScaleNormal="100" workbookViewId="0">
      <selection activeCell="D10" sqref="D10"/>
    </sheetView>
  </sheetViews>
  <sheetFormatPr defaultColWidth="0" defaultRowHeight="15" zeroHeight="1" x14ac:dyDescent="0.25"/>
  <cols>
    <col min="1" max="1" width="3.7109375" customWidth="1"/>
    <col min="2" max="2" width="2.7109375" customWidth="1"/>
    <col min="3" max="3" width="20.7109375" style="1" customWidth="1"/>
    <col min="4" max="8" width="7.7109375" customWidth="1"/>
    <col min="9" max="9" width="3.7109375" customWidth="1"/>
    <col min="10" max="11" width="7.7109375" customWidth="1"/>
    <col min="12" max="13" width="4.7109375" customWidth="1"/>
    <col min="14" max="14" width="3.7109375" customWidth="1"/>
    <col min="15" max="15" width="7.7109375" style="1" customWidth="1"/>
    <col min="16" max="16" width="7.7109375" customWidth="1"/>
    <col min="17" max="17" width="3.7109375" customWidth="1"/>
    <col min="18" max="18" width="9.7109375" style="1" customWidth="1"/>
    <col min="19" max="19" width="3.7109375" style="1" customWidth="1"/>
    <col min="20" max="20" width="9.7109375" style="2" customWidth="1"/>
    <col min="21" max="21" width="1.7109375" customWidth="1"/>
    <col min="22" max="22" width="3.7109375" customWidth="1"/>
    <col min="23" max="16384" width="9.140625" hidden="1"/>
  </cols>
  <sheetData>
    <row r="1" spans="1:39" s="23" customFormat="1" ht="15.75" thickBot="1" x14ac:dyDescent="0.3">
      <c r="A1" s="20"/>
      <c r="B1" s="20"/>
      <c r="C1" s="20"/>
      <c r="D1" s="2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20"/>
      <c r="R1" s="20"/>
      <c r="S1" s="21"/>
      <c r="T1" s="21"/>
      <c r="U1" s="22"/>
      <c r="V1" s="20"/>
    </row>
    <row r="2" spans="1:39" s="23" customFormat="1" ht="30" customHeight="1" thickTop="1" thickBot="1" x14ac:dyDescent="0.3">
      <c r="A2" s="20"/>
      <c r="B2" s="43"/>
      <c r="C2" s="111" t="s">
        <v>29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44"/>
      <c r="O2" s="44"/>
      <c r="P2" s="44"/>
      <c r="Q2" s="44"/>
      <c r="R2" s="44"/>
      <c r="S2" s="44"/>
      <c r="T2" s="44"/>
      <c r="U2" s="50"/>
      <c r="V2" s="20"/>
    </row>
    <row r="3" spans="1:39" s="23" customFormat="1" ht="15" customHeight="1" thickTop="1" x14ac:dyDescent="0.25">
      <c r="A3" s="20"/>
      <c r="B3" s="45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00" t="s">
        <v>14</v>
      </c>
      <c r="O3" s="101"/>
      <c r="P3" s="101"/>
      <c r="Q3" s="101"/>
      <c r="R3" s="101"/>
      <c r="S3" s="117" t="s">
        <v>4</v>
      </c>
      <c r="T3" s="114">
        <v>1000</v>
      </c>
      <c r="U3" s="55"/>
      <c r="V3" s="20"/>
    </row>
    <row r="4" spans="1:39" s="23" customFormat="1" ht="15" customHeight="1" x14ac:dyDescent="0.25">
      <c r="A4" s="20"/>
      <c r="B4" s="4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02" t="s">
        <v>13</v>
      </c>
      <c r="O4" s="103"/>
      <c r="P4" s="103"/>
      <c r="Q4" s="103"/>
      <c r="R4" s="103"/>
      <c r="S4" s="117"/>
      <c r="T4" s="115"/>
      <c r="U4" s="55"/>
      <c r="V4" s="20"/>
    </row>
    <row r="5" spans="1:39" s="23" customFormat="1" ht="15" customHeight="1" thickBot="1" x14ac:dyDescent="0.3">
      <c r="A5" s="20"/>
      <c r="B5" s="45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02" t="s">
        <v>12</v>
      </c>
      <c r="O5" s="103"/>
      <c r="P5" s="103"/>
      <c r="Q5" s="103"/>
      <c r="R5" s="103"/>
      <c r="S5" s="118"/>
      <c r="T5" s="116"/>
      <c r="U5" s="55"/>
      <c r="V5" s="20"/>
    </row>
    <row r="6" spans="1:39" s="23" customFormat="1" ht="15" customHeight="1" thickTop="1" x14ac:dyDescent="0.25">
      <c r="A6" s="20"/>
      <c r="B6" s="45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46"/>
      <c r="O6" s="51"/>
      <c r="P6" s="52"/>
      <c r="Q6" s="52"/>
      <c r="R6" s="52"/>
      <c r="S6" s="53"/>
      <c r="T6" s="54"/>
      <c r="U6" s="55"/>
      <c r="V6" s="20"/>
    </row>
    <row r="7" spans="1:39" s="23" customFormat="1" ht="9" customHeight="1" thickBot="1" x14ac:dyDescent="0.3">
      <c r="A7" s="20"/>
      <c r="B7" s="47"/>
      <c r="C7" s="48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8"/>
      <c r="P7" s="49"/>
      <c r="Q7" s="49"/>
      <c r="R7" s="48"/>
      <c r="S7" s="48"/>
      <c r="T7" s="56"/>
      <c r="U7" s="57"/>
      <c r="V7" s="20"/>
    </row>
    <row r="8" spans="1:39" s="23" customFormat="1" ht="24.95" customHeight="1" thickBot="1" x14ac:dyDescent="0.3">
      <c r="A8" s="20"/>
      <c r="B8" s="47"/>
      <c r="C8" s="105" t="s">
        <v>6</v>
      </c>
      <c r="D8" s="124" t="s">
        <v>28</v>
      </c>
      <c r="E8" s="125"/>
      <c r="F8" s="125"/>
      <c r="G8" s="125"/>
      <c r="H8" s="125"/>
      <c r="I8" s="107" t="s">
        <v>0</v>
      </c>
      <c r="J8" s="126"/>
      <c r="K8" s="125"/>
      <c r="L8" s="130" t="s">
        <v>7</v>
      </c>
      <c r="M8" s="127" t="s">
        <v>24</v>
      </c>
      <c r="N8" s="107" t="s">
        <v>0</v>
      </c>
      <c r="O8" s="119" t="s">
        <v>4</v>
      </c>
      <c r="P8" s="121" t="s">
        <v>5</v>
      </c>
      <c r="Q8" s="107" t="s">
        <v>0</v>
      </c>
      <c r="R8" s="133" t="s">
        <v>8</v>
      </c>
      <c r="S8" s="107" t="s">
        <v>0</v>
      </c>
      <c r="T8" s="135" t="s">
        <v>23</v>
      </c>
      <c r="U8" s="109"/>
      <c r="V8" s="20"/>
    </row>
    <row r="9" spans="1:39" s="23" customFormat="1" ht="24.95" customHeight="1" thickBot="1" x14ac:dyDescent="0.35">
      <c r="A9" s="20"/>
      <c r="B9" s="47"/>
      <c r="C9" s="106" t="s">
        <v>27</v>
      </c>
      <c r="D9" s="11" t="s">
        <v>1</v>
      </c>
      <c r="E9" s="12" t="s">
        <v>1</v>
      </c>
      <c r="F9" s="12" t="s">
        <v>1</v>
      </c>
      <c r="G9" s="13" t="s">
        <v>1</v>
      </c>
      <c r="H9" s="14" t="s">
        <v>1</v>
      </c>
      <c r="I9" s="108"/>
      <c r="J9" s="15">
        <v>-50</v>
      </c>
      <c r="K9" s="16">
        <v>50</v>
      </c>
      <c r="L9" s="131"/>
      <c r="M9" s="128"/>
      <c r="N9" s="108"/>
      <c r="O9" s="120"/>
      <c r="P9" s="122"/>
      <c r="Q9" s="108"/>
      <c r="R9" s="134"/>
      <c r="S9" s="108"/>
      <c r="T9" s="136"/>
      <c r="U9" s="109"/>
      <c r="V9" s="20"/>
      <c r="Y9" s="24" t="s">
        <v>2</v>
      </c>
      <c r="Z9" s="25" t="s">
        <v>3</v>
      </c>
      <c r="AB9" s="26" t="s">
        <v>9</v>
      </c>
      <c r="AE9" s="27" t="s">
        <v>15</v>
      </c>
      <c r="AF9" s="27" t="s">
        <v>16</v>
      </c>
      <c r="AG9" s="27" t="s">
        <v>15</v>
      </c>
      <c r="AH9" s="27" t="s">
        <v>16</v>
      </c>
      <c r="AI9" s="27" t="s">
        <v>15</v>
      </c>
      <c r="AJ9" s="27" t="s">
        <v>16</v>
      </c>
      <c r="AK9" s="27" t="s">
        <v>15</v>
      </c>
      <c r="AL9" s="27" t="s">
        <v>16</v>
      </c>
      <c r="AM9" s="27" t="s">
        <v>15</v>
      </c>
    </row>
    <row r="10" spans="1:39" s="23" customFormat="1" ht="24.95" customHeight="1" thickBot="1" x14ac:dyDescent="0.4">
      <c r="A10" s="20"/>
      <c r="B10" s="110"/>
      <c r="C10" s="41" t="s">
        <v>17</v>
      </c>
      <c r="D10" s="77"/>
      <c r="E10" s="78"/>
      <c r="F10" s="78"/>
      <c r="G10" s="79"/>
      <c r="H10" s="80"/>
      <c r="I10" s="108"/>
      <c r="J10" s="89"/>
      <c r="K10" s="90"/>
      <c r="L10" s="131"/>
      <c r="M10" s="128"/>
      <c r="N10" s="108"/>
      <c r="O10" s="97"/>
      <c r="P10" s="122"/>
      <c r="Q10" s="108"/>
      <c r="R10" s="17">
        <f t="shared" ref="R10:R15" si="0">IF(H10="J",0,COUNTIF(D10,"F")*D$17+COUNTIF(E10,"F")*E$17+COUNTIF(F10,"F")*F$17+COUNTIF(G10,"F")*G$17+AB10+Y10+Z10)</f>
        <v>0</v>
      </c>
      <c r="S10" s="108"/>
      <c r="T10" s="18">
        <f t="shared" ref="T10:T15" si="1">Win_Target-R10</f>
        <v>1000</v>
      </c>
      <c r="U10" s="109"/>
      <c r="V10" s="20"/>
      <c r="W10" s="28">
        <f>J10</f>
        <v>0</v>
      </c>
      <c r="X10" s="28">
        <f>K10</f>
        <v>0</v>
      </c>
      <c r="Y10" s="29"/>
      <c r="Z10" s="30"/>
      <c r="AB10" s="31"/>
      <c r="AE10" s="27" t="s">
        <v>1</v>
      </c>
      <c r="AF10" s="27">
        <f t="shared" ref="AF10:AF15" si="2">D10</f>
        <v>0</v>
      </c>
      <c r="AG10" s="27" t="str">
        <f>IF(AF10="F","F","")</f>
        <v/>
      </c>
      <c r="AH10" s="27">
        <f t="shared" ref="AH10:AH15" si="3">E10</f>
        <v>0</v>
      </c>
      <c r="AI10" s="27" t="str">
        <f>IF(AH10="F","F","")</f>
        <v/>
      </c>
      <c r="AJ10" s="27">
        <f t="shared" ref="AJ10:AJ15" si="4">F10</f>
        <v>0</v>
      </c>
      <c r="AK10" s="27" t="str">
        <f>IF(AJ10="F","F","")</f>
        <v/>
      </c>
      <c r="AL10" s="27">
        <f t="shared" ref="AL10:AL15" si="5">G10</f>
        <v>0</v>
      </c>
      <c r="AM10" s="27" t="str">
        <f t="shared" ref="AM10:AM15" si="6">IF(AL10="F","J","")</f>
        <v/>
      </c>
    </row>
    <row r="11" spans="1:39" s="23" customFormat="1" ht="24.95" customHeight="1" thickBot="1" x14ac:dyDescent="0.4">
      <c r="A11" s="20"/>
      <c r="B11" s="110"/>
      <c r="C11" s="41" t="s">
        <v>18</v>
      </c>
      <c r="D11" s="81"/>
      <c r="E11" s="82"/>
      <c r="F11" s="82"/>
      <c r="G11" s="83"/>
      <c r="H11" s="84"/>
      <c r="I11" s="108"/>
      <c r="J11" s="104"/>
      <c r="K11" s="92"/>
      <c r="L11" s="131"/>
      <c r="M11" s="128"/>
      <c r="N11" s="108"/>
      <c r="O11" s="98"/>
      <c r="P11" s="122"/>
      <c r="Q11" s="108"/>
      <c r="R11" s="17">
        <f t="shared" si="0"/>
        <v>0</v>
      </c>
      <c r="S11" s="108"/>
      <c r="T11" s="18">
        <f t="shared" si="1"/>
        <v>1000</v>
      </c>
      <c r="U11" s="109"/>
      <c r="V11" s="20"/>
      <c r="W11" s="28">
        <f t="shared" ref="W11:X15" si="7">J11</f>
        <v>0</v>
      </c>
      <c r="X11" s="28">
        <f t="shared" si="7"/>
        <v>0</v>
      </c>
      <c r="Y11" s="32"/>
      <c r="Z11" s="33"/>
      <c r="AB11" s="31"/>
      <c r="AE11" s="27" t="s">
        <v>1</v>
      </c>
      <c r="AF11" s="27">
        <f t="shared" si="2"/>
        <v>0</v>
      </c>
      <c r="AG11" s="27" t="str">
        <f t="shared" ref="AG11:AG15" si="8">IF(AF11="F","F","")</f>
        <v/>
      </c>
      <c r="AH11" s="27">
        <f t="shared" si="3"/>
        <v>0</v>
      </c>
      <c r="AI11" s="27" t="str">
        <f t="shared" ref="AI11:AI15" si="9">IF(AH11="F","F","")</f>
        <v/>
      </c>
      <c r="AJ11" s="27">
        <f t="shared" si="4"/>
        <v>0</v>
      </c>
      <c r="AK11" s="27" t="str">
        <f t="shared" ref="AK11:AK15" si="10">IF(AJ11="F","F","")</f>
        <v/>
      </c>
      <c r="AL11" s="27">
        <f t="shared" si="5"/>
        <v>0</v>
      </c>
      <c r="AM11" s="27" t="str">
        <f t="shared" si="6"/>
        <v/>
      </c>
    </row>
    <row r="12" spans="1:39" s="23" customFormat="1" ht="24.95" customHeight="1" thickBot="1" x14ac:dyDescent="0.4">
      <c r="A12" s="20"/>
      <c r="B12" s="110"/>
      <c r="C12" s="41" t="s">
        <v>19</v>
      </c>
      <c r="D12" s="81"/>
      <c r="E12" s="82"/>
      <c r="F12" s="82"/>
      <c r="G12" s="83"/>
      <c r="H12" s="84"/>
      <c r="I12" s="108"/>
      <c r="J12" s="93"/>
      <c r="K12" s="94"/>
      <c r="L12" s="131"/>
      <c r="M12" s="128"/>
      <c r="N12" s="108"/>
      <c r="O12" s="98"/>
      <c r="P12" s="122"/>
      <c r="Q12" s="108"/>
      <c r="R12" s="17">
        <f t="shared" si="0"/>
        <v>0</v>
      </c>
      <c r="S12" s="108"/>
      <c r="T12" s="18">
        <f t="shared" si="1"/>
        <v>1000</v>
      </c>
      <c r="U12" s="109"/>
      <c r="V12" s="20"/>
      <c r="W12" s="28">
        <f t="shared" si="7"/>
        <v>0</v>
      </c>
      <c r="X12" s="28">
        <f t="shared" si="7"/>
        <v>0</v>
      </c>
      <c r="Y12" s="34"/>
      <c r="Z12" s="35"/>
      <c r="AB12" s="31"/>
      <c r="AE12" s="27" t="s">
        <v>1</v>
      </c>
      <c r="AF12" s="27">
        <f t="shared" si="2"/>
        <v>0</v>
      </c>
      <c r="AG12" s="27" t="str">
        <f t="shared" si="8"/>
        <v/>
      </c>
      <c r="AH12" s="27">
        <f t="shared" si="3"/>
        <v>0</v>
      </c>
      <c r="AI12" s="27" t="str">
        <f t="shared" si="9"/>
        <v/>
      </c>
      <c r="AJ12" s="27">
        <f t="shared" si="4"/>
        <v>0</v>
      </c>
      <c r="AK12" s="27" t="str">
        <f t="shared" si="10"/>
        <v/>
      </c>
      <c r="AL12" s="27">
        <f t="shared" si="5"/>
        <v>0</v>
      </c>
      <c r="AM12" s="27" t="str">
        <f t="shared" si="6"/>
        <v/>
      </c>
    </row>
    <row r="13" spans="1:39" s="23" customFormat="1" ht="24.95" customHeight="1" thickBot="1" x14ac:dyDescent="0.4">
      <c r="A13" s="20"/>
      <c r="B13" s="110"/>
      <c r="C13" s="41" t="s">
        <v>20</v>
      </c>
      <c r="D13" s="81"/>
      <c r="E13" s="82"/>
      <c r="F13" s="82"/>
      <c r="G13" s="83"/>
      <c r="H13" s="84"/>
      <c r="I13" s="108"/>
      <c r="J13" s="91"/>
      <c r="K13" s="94"/>
      <c r="L13" s="131"/>
      <c r="M13" s="128"/>
      <c r="N13" s="108"/>
      <c r="O13" s="98"/>
      <c r="P13" s="122"/>
      <c r="Q13" s="108"/>
      <c r="R13" s="17">
        <f t="shared" si="0"/>
        <v>0</v>
      </c>
      <c r="S13" s="108"/>
      <c r="T13" s="18">
        <f t="shared" si="1"/>
        <v>1000</v>
      </c>
      <c r="U13" s="109"/>
      <c r="V13" s="20"/>
      <c r="W13" s="28">
        <f t="shared" si="7"/>
        <v>0</v>
      </c>
      <c r="X13" s="28">
        <f t="shared" si="7"/>
        <v>0</v>
      </c>
      <c r="Y13" s="32"/>
      <c r="Z13" s="35"/>
      <c r="AB13" s="31"/>
      <c r="AE13" s="27" t="s">
        <v>1</v>
      </c>
      <c r="AF13" s="27">
        <f t="shared" si="2"/>
        <v>0</v>
      </c>
      <c r="AG13" s="27" t="str">
        <f t="shared" si="8"/>
        <v/>
      </c>
      <c r="AH13" s="27">
        <f t="shared" si="3"/>
        <v>0</v>
      </c>
      <c r="AI13" s="27" t="str">
        <f t="shared" si="9"/>
        <v/>
      </c>
      <c r="AJ13" s="27">
        <f t="shared" si="4"/>
        <v>0</v>
      </c>
      <c r="AK13" s="27" t="str">
        <f t="shared" si="10"/>
        <v/>
      </c>
      <c r="AL13" s="27">
        <f t="shared" si="5"/>
        <v>0</v>
      </c>
      <c r="AM13" s="27" t="str">
        <f t="shared" si="6"/>
        <v/>
      </c>
    </row>
    <row r="14" spans="1:39" s="23" customFormat="1" ht="24.95" customHeight="1" thickBot="1" x14ac:dyDescent="0.4">
      <c r="A14" s="20"/>
      <c r="B14" s="110"/>
      <c r="C14" s="41" t="s">
        <v>21</v>
      </c>
      <c r="D14" s="81"/>
      <c r="E14" s="82"/>
      <c r="F14" s="82"/>
      <c r="G14" s="83"/>
      <c r="H14" s="84"/>
      <c r="I14" s="108"/>
      <c r="J14" s="104"/>
      <c r="K14" s="94"/>
      <c r="L14" s="131"/>
      <c r="M14" s="128"/>
      <c r="N14" s="108"/>
      <c r="O14" s="98"/>
      <c r="P14" s="122"/>
      <c r="Q14" s="108"/>
      <c r="R14" s="17">
        <f t="shared" si="0"/>
        <v>0</v>
      </c>
      <c r="S14" s="108"/>
      <c r="T14" s="18">
        <f t="shared" si="1"/>
        <v>1000</v>
      </c>
      <c r="U14" s="109"/>
      <c r="V14" s="20"/>
      <c r="W14" s="28">
        <f t="shared" si="7"/>
        <v>0</v>
      </c>
      <c r="X14" s="28">
        <f t="shared" si="7"/>
        <v>0</v>
      </c>
      <c r="Y14" s="32"/>
      <c r="Z14" s="35"/>
      <c r="AB14" s="31"/>
      <c r="AE14" s="27" t="s">
        <v>1</v>
      </c>
      <c r="AF14" s="27">
        <f t="shared" si="2"/>
        <v>0</v>
      </c>
      <c r="AG14" s="27" t="str">
        <f t="shared" si="8"/>
        <v/>
      </c>
      <c r="AH14" s="27">
        <f t="shared" si="3"/>
        <v>0</v>
      </c>
      <c r="AI14" s="27" t="str">
        <f t="shared" si="9"/>
        <v/>
      </c>
      <c r="AJ14" s="27">
        <f t="shared" si="4"/>
        <v>0</v>
      </c>
      <c r="AK14" s="27" t="str">
        <f t="shared" si="10"/>
        <v/>
      </c>
      <c r="AL14" s="27">
        <f t="shared" si="5"/>
        <v>0</v>
      </c>
      <c r="AM14" s="27" t="str">
        <f t="shared" si="6"/>
        <v/>
      </c>
    </row>
    <row r="15" spans="1:39" s="23" customFormat="1" ht="24.95" customHeight="1" thickBot="1" x14ac:dyDescent="0.4">
      <c r="A15" s="20"/>
      <c r="B15" s="110"/>
      <c r="C15" s="42" t="s">
        <v>22</v>
      </c>
      <c r="D15" s="85"/>
      <c r="E15" s="86"/>
      <c r="F15" s="86"/>
      <c r="G15" s="87"/>
      <c r="H15" s="88"/>
      <c r="I15" s="108"/>
      <c r="J15" s="95"/>
      <c r="K15" s="96"/>
      <c r="L15" s="132"/>
      <c r="M15" s="129"/>
      <c r="N15" s="108"/>
      <c r="O15" s="99"/>
      <c r="P15" s="123"/>
      <c r="Q15" s="108"/>
      <c r="R15" s="17">
        <f t="shared" si="0"/>
        <v>0</v>
      </c>
      <c r="S15" s="108"/>
      <c r="T15" s="19">
        <f t="shared" si="1"/>
        <v>1000</v>
      </c>
      <c r="U15" s="109"/>
      <c r="V15" s="20"/>
      <c r="W15" s="28">
        <f t="shared" si="7"/>
        <v>0</v>
      </c>
      <c r="X15" s="28">
        <f t="shared" si="7"/>
        <v>0</v>
      </c>
      <c r="Y15" s="36"/>
      <c r="Z15" s="37"/>
      <c r="AB15" s="31"/>
      <c r="AE15" s="27" t="s">
        <v>1</v>
      </c>
      <c r="AF15" s="27">
        <f t="shared" si="2"/>
        <v>0</v>
      </c>
      <c r="AG15" s="27" t="str">
        <f t="shared" si="8"/>
        <v/>
      </c>
      <c r="AH15" s="27">
        <f t="shared" si="3"/>
        <v>0</v>
      </c>
      <c r="AI15" s="27" t="str">
        <f t="shared" si="9"/>
        <v/>
      </c>
      <c r="AJ15" s="27">
        <f t="shared" si="4"/>
        <v>0</v>
      </c>
      <c r="AK15" s="27" t="str">
        <f t="shared" si="10"/>
        <v/>
      </c>
      <c r="AL15" s="27">
        <f t="shared" si="5"/>
        <v>0</v>
      </c>
      <c r="AM15" s="27" t="str">
        <f t="shared" si="6"/>
        <v/>
      </c>
    </row>
    <row r="16" spans="1:39" s="23" customFormat="1" ht="9.9499999999999993" customHeight="1" x14ac:dyDescent="0.25">
      <c r="A16" s="20"/>
      <c r="B16" s="47"/>
      <c r="C16" s="58"/>
      <c r="D16" s="54"/>
      <c r="E16" s="54"/>
      <c r="F16" s="54"/>
      <c r="G16" s="54"/>
      <c r="H16" s="54"/>
      <c r="I16" s="48"/>
      <c r="J16" s="49"/>
      <c r="K16" s="49"/>
      <c r="L16" s="49"/>
      <c r="M16" s="59"/>
      <c r="N16" s="48"/>
      <c r="O16" s="48"/>
      <c r="P16" s="60"/>
      <c r="Q16" s="60"/>
      <c r="R16" s="61"/>
      <c r="S16" s="61"/>
      <c r="T16" s="54"/>
      <c r="U16" s="57"/>
      <c r="V16" s="20"/>
    </row>
    <row r="17" spans="1:28" s="38" customFormat="1" ht="24.95" customHeight="1" x14ac:dyDescent="0.25">
      <c r="A17" s="21"/>
      <c r="B17" s="62"/>
      <c r="C17" s="39" t="s">
        <v>26</v>
      </c>
      <c r="D17" s="73">
        <v>-25</v>
      </c>
      <c r="E17" s="73">
        <v>-50</v>
      </c>
      <c r="F17" s="73">
        <v>-100</v>
      </c>
      <c r="G17" s="73">
        <v>-250</v>
      </c>
      <c r="H17" s="40" t="s">
        <v>25</v>
      </c>
      <c r="I17" s="74"/>
      <c r="J17" s="73" t="s">
        <v>0</v>
      </c>
      <c r="K17" s="75" t="s">
        <v>0</v>
      </c>
      <c r="L17" s="75"/>
      <c r="M17" s="65"/>
      <c r="N17" s="65"/>
      <c r="O17" s="65"/>
      <c r="P17" s="65"/>
      <c r="Q17" s="65"/>
      <c r="R17" s="67"/>
      <c r="S17" s="67"/>
      <c r="T17" s="67"/>
      <c r="U17" s="68"/>
      <c r="V17" s="21"/>
      <c r="Y17" s="38">
        <f>X27</f>
        <v>0</v>
      </c>
      <c r="Z17" s="38">
        <f>Z27</f>
        <v>0</v>
      </c>
    </row>
    <row r="18" spans="1:28" s="38" customFormat="1" ht="24.95" customHeight="1" x14ac:dyDescent="0.25">
      <c r="A18" s="21"/>
      <c r="B18" s="62"/>
      <c r="C18" s="48"/>
      <c r="D18" s="54"/>
      <c r="E18" s="54"/>
      <c r="F18" s="54"/>
      <c r="G18" s="54"/>
      <c r="H18" s="54"/>
      <c r="I18" s="64"/>
      <c r="J18" s="65"/>
      <c r="K18" s="65"/>
      <c r="L18" s="65"/>
      <c r="M18" s="65"/>
      <c r="N18" s="65"/>
      <c r="O18" s="65"/>
      <c r="P18" s="66"/>
      <c r="Q18" s="66"/>
      <c r="R18" s="67"/>
      <c r="S18" s="67"/>
      <c r="T18" s="67"/>
      <c r="U18" s="68"/>
      <c r="V18" s="21"/>
    </row>
    <row r="19" spans="1:28" s="23" customFormat="1" ht="20.25" customHeight="1" thickBot="1" x14ac:dyDescent="0.3">
      <c r="A19" s="20"/>
      <c r="B19" s="63"/>
      <c r="C19" s="76" t="s">
        <v>30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69"/>
      <c r="P19" s="70"/>
      <c r="Q19" s="70"/>
      <c r="R19" s="69"/>
      <c r="S19" s="69"/>
      <c r="T19" s="71"/>
      <c r="U19" s="72"/>
      <c r="V19" s="20"/>
    </row>
    <row r="20" spans="1:28" s="23" customFormat="1" ht="15" customHeight="1" thickTop="1" x14ac:dyDescent="0.25">
      <c r="A20" s="20"/>
      <c r="B20" s="20"/>
      <c r="C20" s="21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0"/>
      <c r="Q20" s="20"/>
      <c r="R20" s="21"/>
      <c r="S20" s="21"/>
      <c r="T20" s="22"/>
      <c r="U20" s="20"/>
      <c r="V20" s="20"/>
    </row>
    <row r="21" spans="1:28" ht="24.95" hidden="1" customHeight="1" thickBot="1" x14ac:dyDescent="0.3">
      <c r="V21" s="9">
        <v>1</v>
      </c>
      <c r="W21" s="7"/>
      <c r="X21" s="7">
        <f>IF($Z$28=$V21,"",IF($X$27=0,-50,""))</f>
        <v>-50</v>
      </c>
      <c r="Y21" s="8"/>
      <c r="Z21" s="8" t="str">
        <f>IF($X$28=$V21,"",IF($Z$27=0,"50",""))</f>
        <v>50</v>
      </c>
      <c r="AB21" s="3"/>
    </row>
    <row r="22" spans="1:28" ht="24.95" hidden="1" customHeight="1" thickBot="1" x14ac:dyDescent="0.3">
      <c r="V22" s="9">
        <v>2</v>
      </c>
      <c r="W22" s="7"/>
      <c r="X22" s="7">
        <f t="shared" ref="X22:X26" si="11">IF($Z$28=$V22,"",IF($X$27=0,-50,""))</f>
        <v>-50</v>
      </c>
      <c r="Y22" s="8"/>
      <c r="Z22" s="8" t="str">
        <f t="shared" ref="Z22:Z26" si="12">IF($X$28=$V22,"",IF($Z$27=0,"50",""))</f>
        <v>50</v>
      </c>
      <c r="AB22" s="5">
        <v>15</v>
      </c>
    </row>
    <row r="23" spans="1:28" ht="24.95" hidden="1" customHeight="1" thickBot="1" x14ac:dyDescent="0.3">
      <c r="V23" s="9">
        <v>3</v>
      </c>
      <c r="W23" s="7"/>
      <c r="X23" s="7">
        <f t="shared" si="11"/>
        <v>-50</v>
      </c>
      <c r="Y23" s="8"/>
      <c r="Z23" s="8" t="str">
        <f t="shared" si="12"/>
        <v>50</v>
      </c>
      <c r="AB23" s="5">
        <v>20</v>
      </c>
    </row>
    <row r="24" spans="1:28" ht="24.95" hidden="1" customHeight="1" thickBot="1" x14ac:dyDescent="0.3">
      <c r="V24" s="9">
        <v>4</v>
      </c>
      <c r="W24" s="7"/>
      <c r="X24" s="7">
        <f t="shared" si="11"/>
        <v>-50</v>
      </c>
      <c r="Y24" s="8"/>
      <c r="Z24" s="8" t="str">
        <f t="shared" si="12"/>
        <v>50</v>
      </c>
      <c r="AB24" s="5">
        <v>25</v>
      </c>
    </row>
    <row r="25" spans="1:28" ht="24.95" hidden="1" customHeight="1" thickBot="1" x14ac:dyDescent="0.3">
      <c r="V25" s="9">
        <v>5</v>
      </c>
      <c r="W25" s="7"/>
      <c r="X25" s="7">
        <f t="shared" si="11"/>
        <v>-50</v>
      </c>
      <c r="Y25" s="8"/>
      <c r="Z25" s="8" t="str">
        <f t="shared" si="12"/>
        <v>50</v>
      </c>
      <c r="AB25" s="5">
        <v>30</v>
      </c>
    </row>
    <row r="26" spans="1:28" ht="24.95" hidden="1" customHeight="1" thickBot="1" x14ac:dyDescent="0.3">
      <c r="V26" s="9">
        <v>6</v>
      </c>
      <c r="W26" s="7"/>
      <c r="X26" s="7">
        <f t="shared" si="11"/>
        <v>-50</v>
      </c>
      <c r="Y26" s="8"/>
      <c r="Z26" s="8" t="str">
        <f t="shared" si="12"/>
        <v>50</v>
      </c>
      <c r="AB26" s="5">
        <v>40</v>
      </c>
    </row>
    <row r="27" spans="1:28" ht="24.95" hidden="1" customHeight="1" x14ac:dyDescent="0.25">
      <c r="V27" t="s">
        <v>10</v>
      </c>
      <c r="X27" s="4">
        <f>COUNTIF(J10:J15,-50)</f>
        <v>0</v>
      </c>
      <c r="Z27" s="4">
        <f>COUNTIF(K10:K15,50)</f>
        <v>0</v>
      </c>
      <c r="AB27" s="5">
        <v>50</v>
      </c>
    </row>
    <row r="28" spans="1:28" ht="24.95" hidden="1" customHeight="1" x14ac:dyDescent="0.25">
      <c r="V28" t="s">
        <v>11</v>
      </c>
      <c r="X28" s="10">
        <f>IFERROR(MATCH(-50,J10:J15,0),0)</f>
        <v>0</v>
      </c>
      <c r="Z28" s="10">
        <f>IFERROR(MATCH(50,K10:K15,0),0)</f>
        <v>0</v>
      </c>
      <c r="AB28" s="5">
        <v>60</v>
      </c>
    </row>
    <row r="29" spans="1:28" ht="24.95" hidden="1" customHeight="1" x14ac:dyDescent="0.25">
      <c r="AB29" s="5">
        <v>80</v>
      </c>
    </row>
    <row r="30" spans="1:28" ht="24.95" hidden="1" customHeight="1" x14ac:dyDescent="0.25">
      <c r="AB30" s="5">
        <v>90</v>
      </c>
    </row>
    <row r="31" spans="1:28" ht="24.95" hidden="1" customHeight="1" x14ac:dyDescent="0.25">
      <c r="AB31" s="5">
        <v>100</v>
      </c>
    </row>
    <row r="32" spans="1:28" ht="24.95" hidden="1" customHeight="1" x14ac:dyDescent="0.25">
      <c r="AB32" s="5">
        <v>120</v>
      </c>
    </row>
    <row r="33" spans="28:28" ht="24.95" hidden="1" customHeight="1" x14ac:dyDescent="0.25">
      <c r="AB33" s="5">
        <v>150</v>
      </c>
    </row>
    <row r="34" spans="28:28" ht="24.95" hidden="1" customHeight="1" x14ac:dyDescent="0.25">
      <c r="AB34" s="5">
        <v>160</v>
      </c>
    </row>
    <row r="35" spans="28:28" ht="24.95" hidden="1" customHeight="1" x14ac:dyDescent="0.25">
      <c r="AB35" s="5">
        <v>200</v>
      </c>
    </row>
    <row r="36" spans="28:28" ht="24.95" hidden="1" customHeight="1" x14ac:dyDescent="0.25">
      <c r="AB36" s="5">
        <v>250</v>
      </c>
    </row>
    <row r="37" spans="28:28" ht="24.95" hidden="1" customHeight="1" x14ac:dyDescent="0.25">
      <c r="AB37" s="5">
        <v>300</v>
      </c>
    </row>
    <row r="38" spans="28:28" ht="24.95" hidden="1" customHeight="1" x14ac:dyDescent="0.25">
      <c r="AB38" s="5">
        <v>400</v>
      </c>
    </row>
    <row r="39" spans="28:28" ht="24.95" hidden="1" customHeight="1" thickBot="1" x14ac:dyDescent="0.3">
      <c r="AB39" s="6">
        <v>500</v>
      </c>
    </row>
  </sheetData>
  <sheetProtection algorithmName="SHA-512" hashValue="JnZ/PnqgHr0anzBCeS2Xnv1d9YYujkSYw9cy49rJnikBGiyWrGKQ5AE3Ae850B68lcZZOTnlEPSmhyHx0E8FkQ==" saltValue="jI4Pqs8/rXbzfv9q8WWIbQ==" spinCount="100000" sheet="1" objects="1" scenarios="1" selectLockedCells="1"/>
  <mergeCells count="17">
    <mergeCell ref="T8:T9"/>
    <mergeCell ref="Q8:Q15"/>
    <mergeCell ref="S8:S15"/>
    <mergeCell ref="U8:U15"/>
    <mergeCell ref="B10:B15"/>
    <mergeCell ref="C2:M6"/>
    <mergeCell ref="T3:T5"/>
    <mergeCell ref="S3:S5"/>
    <mergeCell ref="O8:O9"/>
    <mergeCell ref="P8:P15"/>
    <mergeCell ref="D8:H8"/>
    <mergeCell ref="I8:I15"/>
    <mergeCell ref="N8:N15"/>
    <mergeCell ref="J8:K8"/>
    <mergeCell ref="M8:M15"/>
    <mergeCell ref="L8:L15"/>
    <mergeCell ref="R8:R9"/>
  </mergeCells>
  <conditionalFormatting sqref="T10:T15">
    <cfRule type="cellIs" dxfId="4" priority="8" operator="lessThanOrEqual">
      <formula>0</formula>
    </cfRule>
  </conditionalFormatting>
  <conditionalFormatting sqref="R10:R15">
    <cfRule type="expression" dxfId="3" priority="3">
      <formula>H10="J"</formula>
    </cfRule>
    <cfRule type="cellIs" dxfId="2" priority="5" operator="lessThan">
      <formula>0</formula>
    </cfRule>
  </conditionalFormatting>
  <conditionalFormatting sqref="C10:C15">
    <cfRule type="expression" dxfId="1" priority="1">
      <formula>H10="J"</formula>
    </cfRule>
    <cfRule type="expression" dxfId="0" priority="2">
      <formula>R10&gt;=Win_Target</formula>
    </cfRule>
  </conditionalFormatting>
  <dataValidations count="39">
    <dataValidation type="list" allowBlank="1" showInputMessage="1" showErrorMessage="1" sqref="O10:O15">
      <formula1>Deposit_Options</formula1>
    </dataValidation>
    <dataValidation type="list" allowBlank="1" showInputMessage="1" showErrorMessage="1" sqref="J15">
      <formula1>L_sixth</formula1>
    </dataValidation>
    <dataValidation type="list" allowBlank="1" showInputMessage="1" showErrorMessage="1" sqref="K15">
      <formula1>A_sixth</formula1>
    </dataValidation>
    <dataValidation type="list" allowBlank="1" showInputMessage="1" showErrorMessage="1" sqref="D10:D15">
      <formula1>"F"</formula1>
    </dataValidation>
    <dataValidation type="list" allowBlank="1" showInputMessage="1" showErrorMessage="1" sqref="J10">
      <formula1>L_first</formula1>
    </dataValidation>
    <dataValidation type="list" allowBlank="1" showInputMessage="1" showErrorMessage="1" sqref="K10">
      <formula1>A_first</formula1>
    </dataValidation>
    <dataValidation type="list" allowBlank="1" showInputMessage="1" showErrorMessage="1" sqref="J11">
      <formula1>L_second</formula1>
    </dataValidation>
    <dataValidation type="list" allowBlank="1" showInputMessage="1" showErrorMessage="1" sqref="J12">
      <formula1>L_third</formula1>
    </dataValidation>
    <dataValidation type="list" allowBlank="1" showInputMessage="1" showErrorMessage="1" sqref="J13">
      <formula1>L_fourth</formula1>
    </dataValidation>
    <dataValidation type="list" allowBlank="1" showInputMessage="1" showErrorMessage="1" sqref="J14">
      <formula1>L_fifth</formula1>
    </dataValidation>
    <dataValidation type="list" allowBlank="1" showInputMessage="1" showErrorMessage="1" sqref="K11">
      <formula1>A_second</formula1>
    </dataValidation>
    <dataValidation type="list" allowBlank="1" showInputMessage="1" showErrorMessage="1" sqref="K12">
      <formula1>A_third</formula1>
    </dataValidation>
    <dataValidation type="list" allowBlank="1" showInputMessage="1" showErrorMessage="1" sqref="K13">
      <formula1>A_fourth</formula1>
    </dataValidation>
    <dataValidation type="list" allowBlank="1" showInputMessage="1" showErrorMessage="1" sqref="K14">
      <formula1>A_fifth</formula1>
    </dataValidation>
    <dataValidation type="whole" operator="greaterThan" allowBlank="1" showInputMessage="1" showErrorMessage="1" sqref="T3">
      <formula1>0</formula1>
    </dataValidation>
    <dataValidation type="list" allowBlank="1" showInputMessage="1" showErrorMessage="1" sqref="E10">
      <formula1>Fines21</formula1>
    </dataValidation>
    <dataValidation type="list" allowBlank="1" showInputMessage="1" showErrorMessage="1" sqref="E11">
      <formula1>Fines22</formula1>
    </dataValidation>
    <dataValidation type="list" allowBlank="1" showInputMessage="1" showErrorMessage="1" sqref="E12">
      <formula1>Fines23</formula1>
    </dataValidation>
    <dataValidation type="list" allowBlank="1" showInputMessage="1" showErrorMessage="1" sqref="E13">
      <formula1>Fines24</formula1>
    </dataValidation>
    <dataValidation type="list" allowBlank="1" showInputMessage="1" showErrorMessage="1" sqref="E14">
      <formula1>Fines25</formula1>
    </dataValidation>
    <dataValidation type="list" allowBlank="1" showInputMessage="1" showErrorMessage="1" sqref="E15">
      <formula1>Fines26</formula1>
    </dataValidation>
    <dataValidation type="list" allowBlank="1" showInputMessage="1" showErrorMessage="1" sqref="F10">
      <formula1>Fines31</formula1>
    </dataValidation>
    <dataValidation type="list" allowBlank="1" showInputMessage="1" showErrorMessage="1" sqref="F11">
      <formula1>Fines32</formula1>
    </dataValidation>
    <dataValidation type="list" allowBlank="1" showInputMessage="1" showErrorMessage="1" sqref="F12">
      <formula1>Fines33</formula1>
    </dataValidation>
    <dataValidation type="list" allowBlank="1" showInputMessage="1" showErrorMessage="1" sqref="F13">
      <formula1>Fines34</formula1>
    </dataValidation>
    <dataValidation type="list" allowBlank="1" showInputMessage="1" showErrorMessage="1" sqref="F14">
      <formula1>Fines35</formula1>
    </dataValidation>
    <dataValidation type="list" allowBlank="1" showInputMessage="1" showErrorMessage="1" sqref="F15">
      <formula1>Fines36</formula1>
    </dataValidation>
    <dataValidation type="list" allowBlank="1" showInputMessage="1" showErrorMessage="1" sqref="G10">
      <formula1>Fines41</formula1>
    </dataValidation>
    <dataValidation type="list" allowBlank="1" showInputMessage="1" showErrorMessage="1" sqref="G11">
      <formula1>Fines42</formula1>
    </dataValidation>
    <dataValidation type="list" allowBlank="1" showInputMessage="1" showErrorMessage="1" sqref="G12">
      <formula1>Fines43</formula1>
    </dataValidation>
    <dataValidation type="list" allowBlank="1" showInputMessage="1" showErrorMessage="1" sqref="G13">
      <formula1>Fines44</formula1>
    </dataValidation>
    <dataValidation type="list" allowBlank="1" showInputMessage="1" showErrorMessage="1" sqref="G14">
      <formula1>Fines45</formula1>
    </dataValidation>
    <dataValidation type="list" allowBlank="1" showInputMessage="1" showErrorMessage="1" sqref="G15">
      <formula1>Fines46</formula1>
    </dataValidation>
    <dataValidation type="list" allowBlank="1" showInputMessage="1" showErrorMessage="1" sqref="H10">
      <formula1>Prison1</formula1>
    </dataValidation>
    <dataValidation type="list" allowBlank="1" showInputMessage="1" showErrorMessage="1" sqref="H11">
      <formula1>Prison2</formula1>
    </dataValidation>
    <dataValidation type="list" allowBlank="1" showInputMessage="1" showErrorMessage="1" sqref="H12">
      <formula1>Prison3</formula1>
    </dataValidation>
    <dataValidation type="list" allowBlank="1" showInputMessage="1" showErrorMessage="1" sqref="H13">
      <formula1>Prison4</formula1>
    </dataValidation>
    <dataValidation type="list" allowBlank="1" showInputMessage="1" showErrorMessage="1" sqref="H14">
      <formula1>Prison5</formula1>
    </dataValidation>
    <dataValidation type="list" allowBlank="1" showInputMessage="1" showErrorMessage="1" sqref="H15">
      <formula1>Prison6</formula1>
    </dataValidation>
  </dataValidations>
  <pageMargins left="0.7" right="0.7" top="0.75" bottom="0.75" header="0.3" footer="0.3"/>
  <pageSetup orientation="portrait" r:id="rId1"/>
  <ignoredErrors>
    <ignoredError sqref="AH10:AH15 AJ10:AJ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45</vt:i4>
      </vt:variant>
    </vt:vector>
  </HeadingPairs>
  <TitlesOfParts>
    <vt:vector size="46" baseType="lpstr">
      <vt:lpstr>Sheet1</vt:lpstr>
      <vt:lpstr>A_count</vt:lpstr>
      <vt:lpstr>A_fifth</vt:lpstr>
      <vt:lpstr>A_first</vt:lpstr>
      <vt:lpstr>A_fourth</vt:lpstr>
      <vt:lpstr>A_second</vt:lpstr>
      <vt:lpstr>A_sixth</vt:lpstr>
      <vt:lpstr>A_third</vt:lpstr>
      <vt:lpstr>Deposit</vt:lpstr>
      <vt:lpstr>Deposit_Aggregated</vt:lpstr>
      <vt:lpstr>Deposit_Options</vt:lpstr>
      <vt:lpstr>Fines</vt:lpstr>
      <vt:lpstr>Fines21</vt:lpstr>
      <vt:lpstr>Fines22</vt:lpstr>
      <vt:lpstr>Fines23</vt:lpstr>
      <vt:lpstr>Fines24</vt:lpstr>
      <vt:lpstr>Fines25</vt:lpstr>
      <vt:lpstr>Fines26</vt:lpstr>
      <vt:lpstr>Fines31</vt:lpstr>
      <vt:lpstr>Fines32</vt:lpstr>
      <vt:lpstr>Fines33</vt:lpstr>
      <vt:lpstr>Fines34</vt:lpstr>
      <vt:lpstr>Fines35</vt:lpstr>
      <vt:lpstr>Fines36</vt:lpstr>
      <vt:lpstr>Fines41</vt:lpstr>
      <vt:lpstr>Fines42</vt:lpstr>
      <vt:lpstr>Fines43</vt:lpstr>
      <vt:lpstr>Fines44</vt:lpstr>
      <vt:lpstr>Fines45</vt:lpstr>
      <vt:lpstr>Fines46</vt:lpstr>
      <vt:lpstr>L_count</vt:lpstr>
      <vt:lpstr>L_fifth</vt:lpstr>
      <vt:lpstr>L_first</vt:lpstr>
      <vt:lpstr>L_fourth</vt:lpstr>
      <vt:lpstr>L_second</vt:lpstr>
      <vt:lpstr>L_sixth</vt:lpstr>
      <vt:lpstr>L_third</vt:lpstr>
      <vt:lpstr>Libel</vt:lpstr>
      <vt:lpstr>Libel_Aggregated</vt:lpstr>
      <vt:lpstr>Prison1</vt:lpstr>
      <vt:lpstr>Prison2</vt:lpstr>
      <vt:lpstr>Prison3</vt:lpstr>
      <vt:lpstr>Prison4</vt:lpstr>
      <vt:lpstr>Prison5</vt:lpstr>
      <vt:lpstr>Prison6</vt:lpstr>
      <vt:lpstr>Win_Target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Pablo</cp:lastModifiedBy>
  <dcterms:created xsi:type="dcterms:W3CDTF">2017-06-02T00:43:59Z</dcterms:created>
  <dcterms:modified xsi:type="dcterms:W3CDTF">2017-07-01T04:21:18Z</dcterms:modified>
</cp:coreProperties>
</file>